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Example - cookies" sheetId="1" state="visible" r:id="rId1"/>
    <sheet xmlns:r="http://schemas.openxmlformats.org/officeDocument/2006/relationships" name="Your recipe" sheetId="2" state="visible" r:id="rId2"/>
    <sheet xmlns:r="http://schemas.openxmlformats.org/officeDocument/2006/relationships" name="Units" sheetId="3" state="visible" r:id="rId3"/>
  </sheets>
  <definedNames/>
  <calcPr calcId="124519" fullCalcOnLoad="1"/>
</workbook>
</file>

<file path=xl/styles.xml><?xml version="1.0" encoding="utf-8"?>
<styleSheet xmlns="http://schemas.openxmlformats.org/spreadsheetml/2006/main">
  <numFmts count="1">
    <numFmt numFmtId="164" formatCode="0.0%"/>
  </numFmts>
  <fonts count="5">
    <font>
      <name val="Calibri"/>
      <family val="2"/>
      <color theme="1"/>
      <sz val="11"/>
      <scheme val="minor"/>
    </font>
    <font>
      <b val="1"/>
      <color rgb="002D6A4F"/>
      <sz val="16"/>
    </font>
    <font>
      <i val="1"/>
      <color rgb="006B7280"/>
    </font>
    <font>
      <b val="1"/>
    </font>
    <font>
      <b val="1"/>
      <color rgb="00FFFFFF"/>
    </font>
  </fonts>
  <fills count="5">
    <fill>
      <patternFill/>
    </fill>
    <fill>
      <patternFill patternType="gray125"/>
    </fill>
    <fill>
      <patternFill patternType="solid">
        <fgColor rgb="00FFF7E6"/>
      </patternFill>
    </fill>
    <fill>
      <patternFill patternType="solid">
        <fgColor rgb="00E8F5EE"/>
      </patternFill>
    </fill>
    <fill>
      <patternFill patternType="solid">
        <fgColor rgb="002D6A4F"/>
      </patternFill>
    </fill>
  </fills>
  <borders count="2">
    <border>
      <left/>
      <right/>
      <top/>
      <bottom/>
      <diagonal/>
    </border>
    <border>
      <left style="thin">
        <color rgb="00E5E7EB"/>
      </left>
      <right style="thin">
        <color rgb="00E5E7EB"/>
      </right>
      <top style="thin">
        <color rgb="00E5E7EB"/>
      </top>
      <bottom style="thin">
        <color rgb="00E5E7EB"/>
      </bottom>
    </border>
  </borders>
  <cellStyleXfs count="1">
    <xf numFmtId="0" fontId="0" fillId="0" borderId="0"/>
  </cellStyleXfs>
  <cellXfs count="12">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0" fillId="2" borderId="1" pivotButton="0" quotePrefix="0" xfId="0"/>
    <xf numFmtId="2" fontId="3" fillId="3" borderId="1" pivotButton="0" quotePrefix="0" xfId="0"/>
    <xf numFmtId="9" fontId="0" fillId="2" borderId="1" pivotButton="0" quotePrefix="0" xfId="0"/>
    <xf numFmtId="164" fontId="3" fillId="3" borderId="1" pivotButton="0" quotePrefix="0" xfId="0"/>
    <xf numFmtId="2" fontId="0" fillId="2" borderId="1" pivotButton="0" quotePrefix="0" xfId="0"/>
    <xf numFmtId="0" fontId="4" fillId="4" borderId="0" applyAlignment="1" pivotButton="0" quotePrefix="0" xfId="0">
      <alignment horizontal="center"/>
    </xf>
    <xf numFmtId="2" fontId="0" fillId="0" borderId="1"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40"/>
  <sheetViews>
    <sheetView workbookViewId="0">
      <pane ySplit="10" topLeftCell="A11" activePane="bottomLeft" state="frozen"/>
      <selection pane="bottomLeft" activeCell="A1" sqref="A1"/>
    </sheetView>
  </sheetViews>
  <sheetFormatPr baseColWidth="8" defaultRowHeight="15"/>
  <cols>
    <col width="30" customWidth="1" min="1" max="1"/>
    <col width="12" customWidth="1" min="2" max="2"/>
    <col width="11" customWidth="1" min="3" max="3"/>
    <col width="11" customWidth="1" min="4" max="4"/>
    <col width="13" customWidth="1" min="5" max="5"/>
    <col width="11" customWidth="1" min="6" max="6"/>
    <col width="10" customWidth="1" min="7" max="7"/>
    <col width="12" customWidth="1" min="8" max="8"/>
    <col width="28" customWidth="1" min="9" max="9"/>
  </cols>
  <sheetData>
    <row r="1">
      <c r="A1" s="1" t="inlineStr">
        <is>
          <t>Recipe costing template</t>
        </is>
      </c>
    </row>
    <row r="2">
      <c r="A2" s="2" t="inlineStr">
        <is>
          <t>Fill in the orange cells. Line costs, cost per portion and the suggested price work themselves out. Weight converts to weight and volume to volume — not weight to volume. Free from costmydish.com</t>
        </is>
      </c>
    </row>
    <row r="4">
      <c r="A4" s="3" t="inlineStr">
        <is>
          <t>Recipe name</t>
        </is>
      </c>
      <c r="B4" s="4" t="inlineStr">
        <is>
          <t>Chocolate chip cookies</t>
        </is>
      </c>
      <c r="E4" s="3" t="inlineStr">
        <is>
          <t>Total batch cost</t>
        </is>
      </c>
      <c r="H4" s="5">
        <f>SUM(H11:H40)</f>
        <v/>
      </c>
    </row>
    <row r="5">
      <c r="A5" s="3" t="inlineStr">
        <is>
          <t>Batch makes (portions)</t>
        </is>
      </c>
      <c r="B5" s="4" t="n">
        <v>24</v>
      </c>
      <c r="E5" s="3" t="inlineStr">
        <is>
          <t>Cost per portion</t>
        </is>
      </c>
      <c r="H5" s="5">
        <f>IFERROR(SUM(H11:H40)/$B$5,"")</f>
        <v/>
      </c>
    </row>
    <row r="6">
      <c r="A6" s="3" t="inlineStr">
        <is>
          <t>Portion word</t>
        </is>
      </c>
      <c r="B6" s="4" t="inlineStr">
        <is>
          <t>cookie</t>
        </is>
      </c>
      <c r="E6" s="3" t="inlineStr">
        <is>
          <t>Suggested price per portion</t>
        </is>
      </c>
      <c r="H6" s="5">
        <f>IFERROR(ROUNDUP((SUM(H11:H40)/$B$5)/$B$7,2),"")</f>
        <v/>
      </c>
    </row>
    <row r="7">
      <c r="A7" s="3" t="inlineStr">
        <is>
          <t>Target food cost %</t>
        </is>
      </c>
      <c r="B7" s="6" t="n">
        <v>0.3</v>
      </c>
      <c r="E7" s="3" t="inlineStr">
        <is>
          <t>Food cost % at your price</t>
        </is>
      </c>
      <c r="H7" s="7">
        <f>IF(N($B$8)&gt;0,IFERROR((SUM(H11:H40)/$B$5)/$B$8,""),"")</f>
        <v/>
      </c>
    </row>
    <row r="8">
      <c r="A8" s="3" t="inlineStr">
        <is>
          <t>Your selling price per portion</t>
        </is>
      </c>
      <c r="B8" s="8" t="n">
        <v>1</v>
      </c>
      <c r="E8" s="3" t="inlineStr">
        <is>
          <t>Profit per portion</t>
        </is>
      </c>
      <c r="H8" s="5">
        <f>IF(N($B$8)&gt;0,IFERROR($B$8-SUM(H11:H40)/$B$5,""),"")</f>
        <v/>
      </c>
    </row>
    <row r="10">
      <c r="A10" s="9" t="inlineStr">
        <is>
          <t>Ingredient</t>
        </is>
      </c>
      <c r="B10" s="9" t="inlineStr">
        <is>
          <t>Price paid</t>
        </is>
      </c>
      <c r="C10" s="9" t="inlineStr">
        <is>
          <t>Pack size</t>
        </is>
      </c>
      <c r="D10" s="9" t="inlineStr">
        <is>
          <t>Pack unit</t>
        </is>
      </c>
      <c r="E10" s="9" t="inlineStr">
        <is>
          <t>Amount used</t>
        </is>
      </c>
      <c r="F10" s="9" t="inlineStr">
        <is>
          <t>Used unit</t>
        </is>
      </c>
      <c r="G10" s="9" t="inlineStr">
        <is>
          <t>Waste %</t>
        </is>
      </c>
      <c r="H10" s="9" t="inlineStr">
        <is>
          <t>Line cost</t>
        </is>
      </c>
      <c r="I10" s="9" t="inlineStr">
        <is>
          <t>Notes</t>
        </is>
      </c>
    </row>
    <row r="11">
      <c r="A11" s="4" t="inlineStr">
        <is>
          <t>All-purpose flour</t>
        </is>
      </c>
      <c r="B11" s="8" t="n">
        <v>2.5</v>
      </c>
      <c r="C11" s="4" t="n">
        <v>1</v>
      </c>
      <c r="D11" s="4" t="inlineStr">
        <is>
          <t>kg</t>
        </is>
      </c>
      <c r="E11" s="4" t="n">
        <v>250</v>
      </c>
      <c r="F11" s="4" t="inlineStr">
        <is>
          <t>g</t>
        </is>
      </c>
      <c r="G11" s="6" t="n"/>
      <c r="H11" s="10">
        <f>IF(OR(A11="",B11="",C11="",E11=""),"",IFERROR(IF(VLOOKUP(D11,Units!$A:$C,2,FALSE)&lt;&gt;VLOOKUP(F11,Units!$A:$C,2,FALSE),"Unit mismatch",B11/(C11*VLOOKUP(D11,Units!$A:$C,3,FALSE))*E11*VLOOKUP(F11,Units!$A:$C,3,FALSE)/(1-N(G11))),"Check units"))</f>
        <v/>
      </c>
      <c r="I11" s="4" t="n"/>
    </row>
    <row r="12">
      <c r="A12" s="4" t="inlineStr">
        <is>
          <t>Butter</t>
        </is>
      </c>
      <c r="B12" s="8" t="n">
        <v>8</v>
      </c>
      <c r="C12" s="4" t="n">
        <v>1</v>
      </c>
      <c r="D12" s="4" t="inlineStr">
        <is>
          <t>kg</t>
        </is>
      </c>
      <c r="E12" s="4" t="n">
        <v>150</v>
      </c>
      <c r="F12" s="4" t="inlineStr">
        <is>
          <t>g</t>
        </is>
      </c>
      <c r="G12" s="6" t="n"/>
      <c r="H12" s="10">
        <f>IF(OR(A12="",B12="",C12="",E12=""),"",IFERROR(IF(VLOOKUP(D12,Units!$A:$C,2,FALSE)&lt;&gt;VLOOKUP(F12,Units!$A:$C,2,FALSE),"Unit mismatch",B12/(C12*VLOOKUP(D12,Units!$A:$C,3,FALSE))*E12*VLOOKUP(F12,Units!$A:$C,3,FALSE)/(1-N(G12))),"Check units"))</f>
        <v/>
      </c>
      <c r="I12" s="4" t="n"/>
    </row>
    <row r="13">
      <c r="A13" s="4" t="inlineStr">
        <is>
          <t>Eggs</t>
        </is>
      </c>
      <c r="B13" s="8" t="n">
        <v>0.3</v>
      </c>
      <c r="C13" s="4" t="n">
        <v>1</v>
      </c>
      <c r="D13" s="4" t="inlineStr">
        <is>
          <t>each</t>
        </is>
      </c>
      <c r="E13" s="4" t="n">
        <v>2</v>
      </c>
      <c r="F13" s="4" t="inlineStr">
        <is>
          <t>each</t>
        </is>
      </c>
      <c r="G13" s="6" t="n"/>
      <c r="H13" s="10">
        <f>IF(OR(A13="",B13="",C13="",E13=""),"",IFERROR(IF(VLOOKUP(D13,Units!$A:$C,2,FALSE)&lt;&gt;VLOOKUP(F13,Units!$A:$C,2,FALSE),"Unit mismatch",B13/(C13*VLOOKUP(D13,Units!$A:$C,3,FALSE))*E13*VLOOKUP(F13,Units!$A:$C,3,FALSE)/(1-N(G13))),"Check units"))</f>
        <v/>
      </c>
      <c r="I13" s="4" t="n"/>
    </row>
    <row r="14">
      <c r="A14" s="4" t="inlineStr">
        <is>
          <t>Sugar</t>
        </is>
      </c>
      <c r="B14" s="8" t="n">
        <v>1.8</v>
      </c>
      <c r="C14" s="4" t="n">
        <v>1</v>
      </c>
      <c r="D14" s="4" t="inlineStr">
        <is>
          <t>kg</t>
        </is>
      </c>
      <c r="E14" s="4" t="n">
        <v>100</v>
      </c>
      <c r="F14" s="4" t="inlineStr">
        <is>
          <t>g</t>
        </is>
      </c>
      <c r="G14" s="6" t="n"/>
      <c r="H14" s="10">
        <f>IF(OR(A14="",B14="",C14="",E14=""),"",IFERROR(IF(VLOOKUP(D14,Units!$A:$C,2,FALSE)&lt;&gt;VLOOKUP(F14,Units!$A:$C,2,FALSE),"Unit mismatch",B14/(C14*VLOOKUP(D14,Units!$A:$C,3,FALSE))*E14*VLOOKUP(F14,Units!$A:$C,3,FALSE)/(1-N(G14))),"Check units"))</f>
        <v/>
      </c>
      <c r="I14" s="4" t="n"/>
    </row>
    <row r="15">
      <c r="A15" s="4" t="inlineStr">
        <is>
          <t>Chocolate chips</t>
        </is>
      </c>
      <c r="B15" s="8" t="n">
        <v>12</v>
      </c>
      <c r="C15" s="4" t="n">
        <v>1</v>
      </c>
      <c r="D15" s="4" t="inlineStr">
        <is>
          <t>kg</t>
        </is>
      </c>
      <c r="E15" s="4" t="n">
        <v>150</v>
      </c>
      <c r="F15" s="4" t="inlineStr">
        <is>
          <t>g</t>
        </is>
      </c>
      <c r="G15" s="6" t="n"/>
      <c r="H15" s="10">
        <f>IF(OR(A15="",B15="",C15="",E15=""),"",IFERROR(IF(VLOOKUP(D15,Units!$A:$C,2,FALSE)&lt;&gt;VLOOKUP(F15,Units!$A:$C,2,FALSE),"Unit mismatch",B15/(C15*VLOOKUP(D15,Units!$A:$C,3,FALSE))*E15*VLOOKUP(F15,Units!$A:$C,3,FALSE)/(1-N(G15))),"Check units"))</f>
        <v/>
      </c>
      <c r="I15" s="4" t="n"/>
    </row>
    <row r="16">
      <c r="A16" s="4" t="inlineStr">
        <is>
          <t>Vanilla extract</t>
        </is>
      </c>
      <c r="B16" s="8" t="n">
        <v>15</v>
      </c>
      <c r="C16" s="4" t="n">
        <v>1</v>
      </c>
      <c r="D16" s="4" t="inlineStr">
        <is>
          <t>l</t>
        </is>
      </c>
      <c r="E16" s="4" t="n">
        <v>5</v>
      </c>
      <c r="F16" s="4" t="inlineStr">
        <is>
          <t>ml</t>
        </is>
      </c>
      <c r="G16" s="6" t="n"/>
      <c r="H16" s="10">
        <f>IF(OR(A16="",B16="",C16="",E16=""),"",IFERROR(IF(VLOOKUP(D16,Units!$A:$C,2,FALSE)&lt;&gt;VLOOKUP(F16,Units!$A:$C,2,FALSE),"Unit mismatch",B16/(C16*VLOOKUP(D16,Units!$A:$C,3,FALSE))*E16*VLOOKUP(F16,Units!$A:$C,3,FALSE)/(1-N(G16))),"Check units"))</f>
        <v/>
      </c>
      <c r="I16" s="4" t="n"/>
    </row>
    <row r="17">
      <c r="A17" s="4" t="inlineStr">
        <is>
          <t>Baking powder</t>
        </is>
      </c>
      <c r="B17" s="8" t="n">
        <v>5</v>
      </c>
      <c r="C17" s="4" t="n">
        <v>1</v>
      </c>
      <c r="D17" s="4" t="inlineStr">
        <is>
          <t>kg</t>
        </is>
      </c>
      <c r="E17" s="4" t="n">
        <v>5</v>
      </c>
      <c r="F17" s="4" t="inlineStr">
        <is>
          <t>g</t>
        </is>
      </c>
      <c r="G17" s="6" t="n"/>
      <c r="H17" s="10">
        <f>IF(OR(A17="",B17="",C17="",E17=""),"",IFERROR(IF(VLOOKUP(D17,Units!$A:$C,2,FALSE)&lt;&gt;VLOOKUP(F17,Units!$A:$C,2,FALSE),"Unit mismatch",B17/(C17*VLOOKUP(D17,Units!$A:$C,3,FALSE))*E17*VLOOKUP(F17,Units!$A:$C,3,FALSE)/(1-N(G17))),"Check units"))</f>
        <v/>
      </c>
      <c r="I17" s="4" t="n"/>
    </row>
    <row r="18">
      <c r="A18" s="4" t="inlineStr">
        <is>
          <t>Salt</t>
        </is>
      </c>
      <c r="B18" s="8" t="n">
        <v>1</v>
      </c>
      <c r="C18" s="4" t="n">
        <v>1</v>
      </c>
      <c r="D18" s="4" t="inlineStr">
        <is>
          <t>kg</t>
        </is>
      </c>
      <c r="E18" s="4" t="n">
        <v>3</v>
      </c>
      <c r="F18" s="4" t="inlineStr">
        <is>
          <t>g</t>
        </is>
      </c>
      <c r="G18" s="6" t="n"/>
      <c r="H18" s="10">
        <f>IF(OR(A18="",B18="",C18="",E18=""),"",IFERROR(IF(VLOOKUP(D18,Units!$A:$C,2,FALSE)&lt;&gt;VLOOKUP(F18,Units!$A:$C,2,FALSE),"Unit mismatch",B18/(C18*VLOOKUP(D18,Units!$A:$C,3,FALSE))*E18*VLOOKUP(F18,Units!$A:$C,3,FALSE)/(1-N(G18))),"Check units"))</f>
        <v/>
      </c>
      <c r="I18" s="4" t="n"/>
    </row>
    <row r="19">
      <c r="A19" s="4" t="n"/>
      <c r="B19" s="8" t="n"/>
      <c r="C19" s="4" t="n"/>
      <c r="D19" s="4" t="n"/>
      <c r="E19" s="4" t="n"/>
      <c r="F19" s="4" t="n"/>
      <c r="G19" s="6" t="n"/>
      <c r="H19" s="10">
        <f>IF(OR(A19="",B19="",C19="",E19=""),"",IFERROR(IF(VLOOKUP(D19,Units!$A:$C,2,FALSE)&lt;&gt;VLOOKUP(F19,Units!$A:$C,2,FALSE),"Unit mismatch",B19/(C19*VLOOKUP(D19,Units!$A:$C,3,FALSE))*E19*VLOOKUP(F19,Units!$A:$C,3,FALSE)/(1-N(G19))),"Check units"))</f>
        <v/>
      </c>
      <c r="I19" s="4" t="n"/>
    </row>
    <row r="20">
      <c r="A20" s="4" t="n"/>
      <c r="B20" s="8" t="n"/>
      <c r="C20" s="4" t="n"/>
      <c r="D20" s="4" t="n"/>
      <c r="E20" s="4" t="n"/>
      <c r="F20" s="4" t="n"/>
      <c r="G20" s="6" t="n"/>
      <c r="H20" s="10">
        <f>IF(OR(A20="",B20="",C20="",E20=""),"",IFERROR(IF(VLOOKUP(D20,Units!$A:$C,2,FALSE)&lt;&gt;VLOOKUP(F20,Units!$A:$C,2,FALSE),"Unit mismatch",B20/(C20*VLOOKUP(D20,Units!$A:$C,3,FALSE))*E20*VLOOKUP(F20,Units!$A:$C,3,FALSE)/(1-N(G20))),"Check units"))</f>
        <v/>
      </c>
      <c r="I20" s="4" t="n"/>
    </row>
    <row r="21">
      <c r="A21" s="4" t="n"/>
      <c r="B21" s="8" t="n"/>
      <c r="C21" s="4" t="n"/>
      <c r="D21" s="4" t="n"/>
      <c r="E21" s="4" t="n"/>
      <c r="F21" s="4" t="n"/>
      <c r="G21" s="6" t="n"/>
      <c r="H21" s="10">
        <f>IF(OR(A21="",B21="",C21="",E21=""),"",IFERROR(IF(VLOOKUP(D21,Units!$A:$C,2,FALSE)&lt;&gt;VLOOKUP(F21,Units!$A:$C,2,FALSE),"Unit mismatch",B21/(C21*VLOOKUP(D21,Units!$A:$C,3,FALSE))*E21*VLOOKUP(F21,Units!$A:$C,3,FALSE)/(1-N(G21))),"Check units"))</f>
        <v/>
      </c>
      <c r="I21" s="4" t="n"/>
    </row>
    <row r="22">
      <c r="A22" s="4" t="n"/>
      <c r="B22" s="8" t="n"/>
      <c r="C22" s="4" t="n"/>
      <c r="D22" s="4" t="n"/>
      <c r="E22" s="4" t="n"/>
      <c r="F22" s="4" t="n"/>
      <c r="G22" s="6" t="n"/>
      <c r="H22" s="10">
        <f>IF(OR(A22="",B22="",C22="",E22=""),"",IFERROR(IF(VLOOKUP(D22,Units!$A:$C,2,FALSE)&lt;&gt;VLOOKUP(F22,Units!$A:$C,2,FALSE),"Unit mismatch",B22/(C22*VLOOKUP(D22,Units!$A:$C,3,FALSE))*E22*VLOOKUP(F22,Units!$A:$C,3,FALSE)/(1-N(G22))),"Check units"))</f>
        <v/>
      </c>
      <c r="I22" s="4" t="n"/>
    </row>
    <row r="23">
      <c r="A23" s="4" t="n"/>
      <c r="B23" s="8" t="n"/>
      <c r="C23" s="4" t="n"/>
      <c r="D23" s="4" t="n"/>
      <c r="E23" s="4" t="n"/>
      <c r="F23" s="4" t="n"/>
      <c r="G23" s="6" t="n"/>
      <c r="H23" s="10">
        <f>IF(OR(A23="",B23="",C23="",E23=""),"",IFERROR(IF(VLOOKUP(D23,Units!$A:$C,2,FALSE)&lt;&gt;VLOOKUP(F23,Units!$A:$C,2,FALSE),"Unit mismatch",B23/(C23*VLOOKUP(D23,Units!$A:$C,3,FALSE))*E23*VLOOKUP(F23,Units!$A:$C,3,FALSE)/(1-N(G23))),"Check units"))</f>
        <v/>
      </c>
      <c r="I23" s="4" t="n"/>
    </row>
    <row r="24">
      <c r="A24" s="4" t="n"/>
      <c r="B24" s="8" t="n"/>
      <c r="C24" s="4" t="n"/>
      <c r="D24" s="4" t="n"/>
      <c r="E24" s="4" t="n"/>
      <c r="F24" s="4" t="n"/>
      <c r="G24" s="6" t="n"/>
      <c r="H24" s="10">
        <f>IF(OR(A24="",B24="",C24="",E24=""),"",IFERROR(IF(VLOOKUP(D24,Units!$A:$C,2,FALSE)&lt;&gt;VLOOKUP(F24,Units!$A:$C,2,FALSE),"Unit mismatch",B24/(C24*VLOOKUP(D24,Units!$A:$C,3,FALSE))*E24*VLOOKUP(F24,Units!$A:$C,3,FALSE)/(1-N(G24))),"Check units"))</f>
        <v/>
      </c>
      <c r="I24" s="4" t="n"/>
    </row>
    <row r="25">
      <c r="A25" s="4" t="n"/>
      <c r="B25" s="8" t="n"/>
      <c r="C25" s="4" t="n"/>
      <c r="D25" s="4" t="n"/>
      <c r="E25" s="4" t="n"/>
      <c r="F25" s="4" t="n"/>
      <c r="G25" s="6" t="n"/>
      <c r="H25" s="10">
        <f>IF(OR(A25="",B25="",C25="",E25=""),"",IFERROR(IF(VLOOKUP(D25,Units!$A:$C,2,FALSE)&lt;&gt;VLOOKUP(F25,Units!$A:$C,2,FALSE),"Unit mismatch",B25/(C25*VLOOKUP(D25,Units!$A:$C,3,FALSE))*E25*VLOOKUP(F25,Units!$A:$C,3,FALSE)/(1-N(G25))),"Check units"))</f>
        <v/>
      </c>
      <c r="I25" s="4" t="n"/>
    </row>
    <row r="26">
      <c r="A26" s="4" t="n"/>
      <c r="B26" s="8" t="n"/>
      <c r="C26" s="4" t="n"/>
      <c r="D26" s="4" t="n"/>
      <c r="E26" s="4" t="n"/>
      <c r="F26" s="4" t="n"/>
      <c r="G26" s="6" t="n"/>
      <c r="H26" s="10">
        <f>IF(OR(A26="",B26="",C26="",E26=""),"",IFERROR(IF(VLOOKUP(D26,Units!$A:$C,2,FALSE)&lt;&gt;VLOOKUP(F26,Units!$A:$C,2,FALSE),"Unit mismatch",B26/(C26*VLOOKUP(D26,Units!$A:$C,3,FALSE))*E26*VLOOKUP(F26,Units!$A:$C,3,FALSE)/(1-N(G26))),"Check units"))</f>
        <v/>
      </c>
      <c r="I26" s="4" t="n"/>
    </row>
    <row r="27">
      <c r="A27" s="4" t="n"/>
      <c r="B27" s="8" t="n"/>
      <c r="C27" s="4" t="n"/>
      <c r="D27" s="4" t="n"/>
      <c r="E27" s="4" t="n"/>
      <c r="F27" s="4" t="n"/>
      <c r="G27" s="6" t="n"/>
      <c r="H27" s="10">
        <f>IF(OR(A27="",B27="",C27="",E27=""),"",IFERROR(IF(VLOOKUP(D27,Units!$A:$C,2,FALSE)&lt;&gt;VLOOKUP(F27,Units!$A:$C,2,FALSE),"Unit mismatch",B27/(C27*VLOOKUP(D27,Units!$A:$C,3,FALSE))*E27*VLOOKUP(F27,Units!$A:$C,3,FALSE)/(1-N(G27))),"Check units"))</f>
        <v/>
      </c>
      <c r="I27" s="4" t="n"/>
    </row>
    <row r="28">
      <c r="A28" s="4" t="n"/>
      <c r="B28" s="8" t="n"/>
      <c r="C28" s="4" t="n"/>
      <c r="D28" s="4" t="n"/>
      <c r="E28" s="4" t="n"/>
      <c r="F28" s="4" t="n"/>
      <c r="G28" s="6" t="n"/>
      <c r="H28" s="10">
        <f>IF(OR(A28="",B28="",C28="",E28=""),"",IFERROR(IF(VLOOKUP(D28,Units!$A:$C,2,FALSE)&lt;&gt;VLOOKUP(F28,Units!$A:$C,2,FALSE),"Unit mismatch",B28/(C28*VLOOKUP(D28,Units!$A:$C,3,FALSE))*E28*VLOOKUP(F28,Units!$A:$C,3,FALSE)/(1-N(G28))),"Check units"))</f>
        <v/>
      </c>
      <c r="I28" s="4" t="n"/>
    </row>
    <row r="29">
      <c r="A29" s="4" t="n"/>
      <c r="B29" s="8" t="n"/>
      <c r="C29" s="4" t="n"/>
      <c r="D29" s="4" t="n"/>
      <c r="E29" s="4" t="n"/>
      <c r="F29" s="4" t="n"/>
      <c r="G29" s="6" t="n"/>
      <c r="H29" s="10">
        <f>IF(OR(A29="",B29="",C29="",E29=""),"",IFERROR(IF(VLOOKUP(D29,Units!$A:$C,2,FALSE)&lt;&gt;VLOOKUP(F29,Units!$A:$C,2,FALSE),"Unit mismatch",B29/(C29*VLOOKUP(D29,Units!$A:$C,3,FALSE))*E29*VLOOKUP(F29,Units!$A:$C,3,FALSE)/(1-N(G29))),"Check units"))</f>
        <v/>
      </c>
      <c r="I29" s="4" t="n"/>
    </row>
    <row r="30">
      <c r="A30" s="4" t="n"/>
      <c r="B30" s="8" t="n"/>
      <c r="C30" s="4" t="n"/>
      <c r="D30" s="4" t="n"/>
      <c r="E30" s="4" t="n"/>
      <c r="F30" s="4" t="n"/>
      <c r="G30" s="6" t="n"/>
      <c r="H30" s="10">
        <f>IF(OR(A30="",B30="",C30="",E30=""),"",IFERROR(IF(VLOOKUP(D30,Units!$A:$C,2,FALSE)&lt;&gt;VLOOKUP(F30,Units!$A:$C,2,FALSE),"Unit mismatch",B30/(C30*VLOOKUP(D30,Units!$A:$C,3,FALSE))*E30*VLOOKUP(F30,Units!$A:$C,3,FALSE)/(1-N(G30))),"Check units"))</f>
        <v/>
      </c>
      <c r="I30" s="4" t="n"/>
    </row>
    <row r="31">
      <c r="A31" s="4" t="n"/>
      <c r="B31" s="8" t="n"/>
      <c r="C31" s="4" t="n"/>
      <c r="D31" s="4" t="n"/>
      <c r="E31" s="4" t="n"/>
      <c r="F31" s="4" t="n"/>
      <c r="G31" s="6" t="n"/>
      <c r="H31" s="10">
        <f>IF(OR(A31="",B31="",C31="",E31=""),"",IFERROR(IF(VLOOKUP(D31,Units!$A:$C,2,FALSE)&lt;&gt;VLOOKUP(F31,Units!$A:$C,2,FALSE),"Unit mismatch",B31/(C31*VLOOKUP(D31,Units!$A:$C,3,FALSE))*E31*VLOOKUP(F31,Units!$A:$C,3,FALSE)/(1-N(G31))),"Check units"))</f>
        <v/>
      </c>
      <c r="I31" s="4" t="n"/>
    </row>
    <row r="32">
      <c r="A32" s="4" t="n"/>
      <c r="B32" s="8" t="n"/>
      <c r="C32" s="4" t="n"/>
      <c r="D32" s="4" t="n"/>
      <c r="E32" s="4" t="n"/>
      <c r="F32" s="4" t="n"/>
      <c r="G32" s="6" t="n"/>
      <c r="H32" s="10">
        <f>IF(OR(A32="",B32="",C32="",E32=""),"",IFERROR(IF(VLOOKUP(D32,Units!$A:$C,2,FALSE)&lt;&gt;VLOOKUP(F32,Units!$A:$C,2,FALSE),"Unit mismatch",B32/(C32*VLOOKUP(D32,Units!$A:$C,3,FALSE))*E32*VLOOKUP(F32,Units!$A:$C,3,FALSE)/(1-N(G32))),"Check units"))</f>
        <v/>
      </c>
      <c r="I32" s="4" t="n"/>
    </row>
    <row r="33">
      <c r="A33" s="4" t="n"/>
      <c r="B33" s="8" t="n"/>
      <c r="C33" s="4" t="n"/>
      <c r="D33" s="4" t="n"/>
      <c r="E33" s="4" t="n"/>
      <c r="F33" s="4" t="n"/>
      <c r="G33" s="6" t="n"/>
      <c r="H33" s="10">
        <f>IF(OR(A33="",B33="",C33="",E33=""),"",IFERROR(IF(VLOOKUP(D33,Units!$A:$C,2,FALSE)&lt;&gt;VLOOKUP(F33,Units!$A:$C,2,FALSE),"Unit mismatch",B33/(C33*VLOOKUP(D33,Units!$A:$C,3,FALSE))*E33*VLOOKUP(F33,Units!$A:$C,3,FALSE)/(1-N(G33))),"Check units"))</f>
        <v/>
      </c>
      <c r="I33" s="4" t="n"/>
    </row>
    <row r="34">
      <c r="A34" s="4" t="n"/>
      <c r="B34" s="8" t="n"/>
      <c r="C34" s="4" t="n"/>
      <c r="D34" s="4" t="n"/>
      <c r="E34" s="4" t="n"/>
      <c r="F34" s="4" t="n"/>
      <c r="G34" s="6" t="n"/>
      <c r="H34" s="10">
        <f>IF(OR(A34="",B34="",C34="",E34=""),"",IFERROR(IF(VLOOKUP(D34,Units!$A:$C,2,FALSE)&lt;&gt;VLOOKUP(F34,Units!$A:$C,2,FALSE),"Unit mismatch",B34/(C34*VLOOKUP(D34,Units!$A:$C,3,FALSE))*E34*VLOOKUP(F34,Units!$A:$C,3,FALSE)/(1-N(G34))),"Check units"))</f>
        <v/>
      </c>
      <c r="I34" s="4" t="n"/>
    </row>
    <row r="35">
      <c r="A35" s="4" t="n"/>
      <c r="B35" s="8" t="n"/>
      <c r="C35" s="4" t="n"/>
      <c r="D35" s="4" t="n"/>
      <c r="E35" s="4" t="n"/>
      <c r="F35" s="4" t="n"/>
      <c r="G35" s="6" t="n"/>
      <c r="H35" s="10">
        <f>IF(OR(A35="",B35="",C35="",E35=""),"",IFERROR(IF(VLOOKUP(D35,Units!$A:$C,2,FALSE)&lt;&gt;VLOOKUP(F35,Units!$A:$C,2,FALSE),"Unit mismatch",B35/(C35*VLOOKUP(D35,Units!$A:$C,3,FALSE))*E35*VLOOKUP(F35,Units!$A:$C,3,FALSE)/(1-N(G35))),"Check units"))</f>
        <v/>
      </c>
      <c r="I35" s="4" t="n"/>
    </row>
    <row r="36">
      <c r="A36" s="4" t="n"/>
      <c r="B36" s="8" t="n"/>
      <c r="C36" s="4" t="n"/>
      <c r="D36" s="4" t="n"/>
      <c r="E36" s="4" t="n"/>
      <c r="F36" s="4" t="n"/>
      <c r="G36" s="6" t="n"/>
      <c r="H36" s="10">
        <f>IF(OR(A36="",B36="",C36="",E36=""),"",IFERROR(IF(VLOOKUP(D36,Units!$A:$C,2,FALSE)&lt;&gt;VLOOKUP(F36,Units!$A:$C,2,FALSE),"Unit mismatch",B36/(C36*VLOOKUP(D36,Units!$A:$C,3,FALSE))*E36*VLOOKUP(F36,Units!$A:$C,3,FALSE)/(1-N(G36))),"Check units"))</f>
        <v/>
      </c>
      <c r="I36" s="4" t="n"/>
    </row>
    <row r="37">
      <c r="A37" s="4" t="n"/>
      <c r="B37" s="8" t="n"/>
      <c r="C37" s="4" t="n"/>
      <c r="D37" s="4" t="n"/>
      <c r="E37" s="4" t="n"/>
      <c r="F37" s="4" t="n"/>
      <c r="G37" s="6" t="n"/>
      <c r="H37" s="10">
        <f>IF(OR(A37="",B37="",C37="",E37=""),"",IFERROR(IF(VLOOKUP(D37,Units!$A:$C,2,FALSE)&lt;&gt;VLOOKUP(F37,Units!$A:$C,2,FALSE),"Unit mismatch",B37/(C37*VLOOKUP(D37,Units!$A:$C,3,FALSE))*E37*VLOOKUP(F37,Units!$A:$C,3,FALSE)/(1-N(G37))),"Check units"))</f>
        <v/>
      </c>
      <c r="I37" s="4" t="n"/>
    </row>
    <row r="38">
      <c r="A38" s="4" t="n"/>
      <c r="B38" s="8" t="n"/>
      <c r="C38" s="4" t="n"/>
      <c r="D38" s="4" t="n"/>
      <c r="E38" s="4" t="n"/>
      <c r="F38" s="4" t="n"/>
      <c r="G38" s="6" t="n"/>
      <c r="H38" s="10">
        <f>IF(OR(A38="",B38="",C38="",E38=""),"",IFERROR(IF(VLOOKUP(D38,Units!$A:$C,2,FALSE)&lt;&gt;VLOOKUP(F38,Units!$A:$C,2,FALSE),"Unit mismatch",B38/(C38*VLOOKUP(D38,Units!$A:$C,3,FALSE))*E38*VLOOKUP(F38,Units!$A:$C,3,FALSE)/(1-N(G38))),"Check units"))</f>
        <v/>
      </c>
      <c r="I38" s="4" t="n"/>
    </row>
    <row r="39">
      <c r="A39" s="4" t="n"/>
      <c r="B39" s="8" t="n"/>
      <c r="C39" s="4" t="n"/>
      <c r="D39" s="4" t="n"/>
      <c r="E39" s="4" t="n"/>
      <c r="F39" s="4" t="n"/>
      <c r="G39" s="6" t="n"/>
      <c r="H39" s="10">
        <f>IF(OR(A39="",B39="",C39="",E39=""),"",IFERROR(IF(VLOOKUP(D39,Units!$A:$C,2,FALSE)&lt;&gt;VLOOKUP(F39,Units!$A:$C,2,FALSE),"Unit mismatch",B39/(C39*VLOOKUP(D39,Units!$A:$C,3,FALSE))*E39*VLOOKUP(F39,Units!$A:$C,3,FALSE)/(1-N(G39))),"Check units"))</f>
        <v/>
      </c>
      <c r="I39" s="4" t="n"/>
    </row>
    <row r="40">
      <c r="A40" s="4" t="n"/>
      <c r="B40" s="8" t="n"/>
      <c r="C40" s="4" t="n"/>
      <c r="D40" s="4" t="n"/>
      <c r="E40" s="4" t="n"/>
      <c r="F40" s="4" t="n"/>
      <c r="G40" s="6" t="n"/>
      <c r="H40" s="10">
        <f>IF(OR(A40="",B40="",C40="",E40=""),"",IFERROR(IF(VLOOKUP(D40,Units!$A:$C,2,FALSE)&lt;&gt;VLOOKUP(F40,Units!$A:$C,2,FALSE),"Unit mismatch",B40/(C40*VLOOKUP(D40,Units!$A:$C,3,FALSE))*E40*VLOOKUP(F40,Units!$A:$C,3,FALSE)/(1-N(G40))),"Check units"))</f>
        <v/>
      </c>
      <c r="I40" s="4" t="n"/>
    </row>
  </sheetData>
  <mergeCells count="6">
    <mergeCell ref="A2:I2"/>
    <mergeCell ref="E5:G5"/>
    <mergeCell ref="E8:G8"/>
    <mergeCell ref="E4:G4"/>
    <mergeCell ref="E7:G7"/>
    <mergeCell ref="E6:G6"/>
  </mergeCells>
  <dataValidations count="1">
    <dataValidation sqref="D11 D12 D13 D14 D15 D16 D17 D18 D19 D20 D21 D22 D23 D24 D25 D26 D27 D28 D29 D30 D31 D32 D33 D34 D35 D36 D37 D38 D39 D40 F11 F12 F13 F14 F15 F16 F17 F18 F19 F20 F21 F22 F23 F24 F25 F26 F27 F28 F29 F30 F31 F32 F33 F34 F35 F36 F37 F38 F39 F40" showDropDown="0" showInputMessage="0" showErrorMessage="0" allowBlank="1" type="list">
      <formula1>=Units!$A$2:$A$17</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40"/>
  <sheetViews>
    <sheetView workbookViewId="0">
      <pane ySplit="10" topLeftCell="A11" activePane="bottomLeft" state="frozen"/>
      <selection pane="bottomLeft" activeCell="A1" sqref="A1"/>
    </sheetView>
  </sheetViews>
  <sheetFormatPr baseColWidth="8" defaultRowHeight="15"/>
  <cols>
    <col width="30" customWidth="1" min="1" max="1"/>
    <col width="12" customWidth="1" min="2" max="2"/>
    <col width="11" customWidth="1" min="3" max="3"/>
    <col width="11" customWidth="1" min="4" max="4"/>
    <col width="13" customWidth="1" min="5" max="5"/>
    <col width="11" customWidth="1" min="6" max="6"/>
    <col width="10" customWidth="1" min="7" max="7"/>
    <col width="12" customWidth="1" min="8" max="8"/>
    <col width="28" customWidth="1" min="9" max="9"/>
  </cols>
  <sheetData>
    <row r="1">
      <c r="A1" s="1" t="inlineStr">
        <is>
          <t>Recipe costing template</t>
        </is>
      </c>
    </row>
    <row r="2">
      <c r="A2" s="2" t="inlineStr">
        <is>
          <t>Fill in the orange cells. Line costs, cost per portion and the suggested price work themselves out. Weight converts to weight and volume to volume — not weight to volume. Free from costmydish.com</t>
        </is>
      </c>
    </row>
    <row r="4">
      <c r="A4" s="3" t="inlineStr">
        <is>
          <t>Recipe name</t>
        </is>
      </c>
      <c r="B4" s="4" t="n"/>
      <c r="E4" s="3" t="inlineStr">
        <is>
          <t>Total batch cost</t>
        </is>
      </c>
      <c r="H4" s="5">
        <f>SUM(H11:H40)</f>
        <v/>
      </c>
    </row>
    <row r="5">
      <c r="A5" s="3" t="inlineStr">
        <is>
          <t>Batch makes (portions)</t>
        </is>
      </c>
      <c r="B5" s="4" t="n"/>
      <c r="E5" s="3" t="inlineStr">
        <is>
          <t>Cost per portion</t>
        </is>
      </c>
      <c r="H5" s="5">
        <f>IFERROR(SUM(H11:H40)/$B$5,"")</f>
        <v/>
      </c>
    </row>
    <row r="6">
      <c r="A6" s="3" t="inlineStr">
        <is>
          <t>Portion word</t>
        </is>
      </c>
      <c r="B6" s="4" t="n"/>
      <c r="E6" s="3" t="inlineStr">
        <is>
          <t>Suggested price per portion</t>
        </is>
      </c>
      <c r="H6" s="5">
        <f>IFERROR(ROUNDUP((SUM(H11:H40)/$B$5)/$B$7,2),"")</f>
        <v/>
      </c>
    </row>
    <row r="7">
      <c r="A7" s="3" t="inlineStr">
        <is>
          <t>Target food cost %</t>
        </is>
      </c>
      <c r="B7" s="6" t="n">
        <v>0.3</v>
      </c>
      <c r="E7" s="3" t="inlineStr">
        <is>
          <t>Food cost % at your price</t>
        </is>
      </c>
      <c r="H7" s="7">
        <f>IF(N($B$8)&gt;0,IFERROR((SUM(H11:H40)/$B$5)/$B$8,""),"")</f>
        <v/>
      </c>
    </row>
    <row r="8">
      <c r="A8" s="3" t="inlineStr">
        <is>
          <t>Your selling price per portion</t>
        </is>
      </c>
      <c r="B8" s="8" t="n"/>
      <c r="E8" s="3" t="inlineStr">
        <is>
          <t>Profit per portion</t>
        </is>
      </c>
      <c r="H8" s="5">
        <f>IF(N($B$8)&gt;0,IFERROR($B$8-SUM(H11:H40)/$B$5,""),"")</f>
        <v/>
      </c>
    </row>
    <row r="10">
      <c r="A10" s="9" t="inlineStr">
        <is>
          <t>Ingredient</t>
        </is>
      </c>
      <c r="B10" s="9" t="inlineStr">
        <is>
          <t>Price paid</t>
        </is>
      </c>
      <c r="C10" s="9" t="inlineStr">
        <is>
          <t>Pack size</t>
        </is>
      </c>
      <c r="D10" s="9" t="inlineStr">
        <is>
          <t>Pack unit</t>
        </is>
      </c>
      <c r="E10" s="9" t="inlineStr">
        <is>
          <t>Amount used</t>
        </is>
      </c>
      <c r="F10" s="9" t="inlineStr">
        <is>
          <t>Used unit</t>
        </is>
      </c>
      <c r="G10" s="9" t="inlineStr">
        <is>
          <t>Waste %</t>
        </is>
      </c>
      <c r="H10" s="9" t="inlineStr">
        <is>
          <t>Line cost</t>
        </is>
      </c>
      <c r="I10" s="9" t="inlineStr">
        <is>
          <t>Notes</t>
        </is>
      </c>
    </row>
    <row r="11">
      <c r="A11" s="4" t="n"/>
      <c r="B11" s="8" t="n"/>
      <c r="C11" s="4" t="n"/>
      <c r="D11" s="4" t="n"/>
      <c r="E11" s="4" t="n"/>
      <c r="F11" s="4" t="n"/>
      <c r="G11" s="6" t="n"/>
      <c r="H11" s="10">
        <f>IF(OR(A11="",B11="",C11="",E11=""),"",IFERROR(IF(VLOOKUP(D11,Units!$A:$C,2,FALSE)&lt;&gt;VLOOKUP(F11,Units!$A:$C,2,FALSE),"Unit mismatch",B11/(C11*VLOOKUP(D11,Units!$A:$C,3,FALSE))*E11*VLOOKUP(F11,Units!$A:$C,3,FALSE)/(1-N(G11))),"Check units"))</f>
        <v/>
      </c>
      <c r="I11" s="4" t="n"/>
    </row>
    <row r="12">
      <c r="A12" s="4" t="n"/>
      <c r="B12" s="8" t="n"/>
      <c r="C12" s="4" t="n"/>
      <c r="D12" s="4" t="n"/>
      <c r="E12" s="4" t="n"/>
      <c r="F12" s="4" t="n"/>
      <c r="G12" s="6" t="n"/>
      <c r="H12" s="10">
        <f>IF(OR(A12="",B12="",C12="",E12=""),"",IFERROR(IF(VLOOKUP(D12,Units!$A:$C,2,FALSE)&lt;&gt;VLOOKUP(F12,Units!$A:$C,2,FALSE),"Unit mismatch",B12/(C12*VLOOKUP(D12,Units!$A:$C,3,FALSE))*E12*VLOOKUP(F12,Units!$A:$C,3,FALSE)/(1-N(G12))),"Check units"))</f>
        <v/>
      </c>
      <c r="I12" s="4" t="n"/>
    </row>
    <row r="13">
      <c r="A13" s="4" t="n"/>
      <c r="B13" s="8" t="n"/>
      <c r="C13" s="4" t="n"/>
      <c r="D13" s="4" t="n"/>
      <c r="E13" s="4" t="n"/>
      <c r="F13" s="4" t="n"/>
      <c r="G13" s="6" t="n"/>
      <c r="H13" s="10">
        <f>IF(OR(A13="",B13="",C13="",E13=""),"",IFERROR(IF(VLOOKUP(D13,Units!$A:$C,2,FALSE)&lt;&gt;VLOOKUP(F13,Units!$A:$C,2,FALSE),"Unit mismatch",B13/(C13*VLOOKUP(D13,Units!$A:$C,3,FALSE))*E13*VLOOKUP(F13,Units!$A:$C,3,FALSE)/(1-N(G13))),"Check units"))</f>
        <v/>
      </c>
      <c r="I13" s="4" t="n"/>
    </row>
    <row r="14">
      <c r="A14" s="4" t="n"/>
      <c r="B14" s="8" t="n"/>
      <c r="C14" s="4" t="n"/>
      <c r="D14" s="4" t="n"/>
      <c r="E14" s="4" t="n"/>
      <c r="F14" s="4" t="n"/>
      <c r="G14" s="6" t="n"/>
      <c r="H14" s="10">
        <f>IF(OR(A14="",B14="",C14="",E14=""),"",IFERROR(IF(VLOOKUP(D14,Units!$A:$C,2,FALSE)&lt;&gt;VLOOKUP(F14,Units!$A:$C,2,FALSE),"Unit mismatch",B14/(C14*VLOOKUP(D14,Units!$A:$C,3,FALSE))*E14*VLOOKUP(F14,Units!$A:$C,3,FALSE)/(1-N(G14))),"Check units"))</f>
        <v/>
      </c>
      <c r="I14" s="4" t="n"/>
    </row>
    <row r="15">
      <c r="A15" s="4" t="n"/>
      <c r="B15" s="8" t="n"/>
      <c r="C15" s="4" t="n"/>
      <c r="D15" s="4" t="n"/>
      <c r="E15" s="4" t="n"/>
      <c r="F15" s="4" t="n"/>
      <c r="G15" s="6" t="n"/>
      <c r="H15" s="10">
        <f>IF(OR(A15="",B15="",C15="",E15=""),"",IFERROR(IF(VLOOKUP(D15,Units!$A:$C,2,FALSE)&lt;&gt;VLOOKUP(F15,Units!$A:$C,2,FALSE),"Unit mismatch",B15/(C15*VLOOKUP(D15,Units!$A:$C,3,FALSE))*E15*VLOOKUP(F15,Units!$A:$C,3,FALSE)/(1-N(G15))),"Check units"))</f>
        <v/>
      </c>
      <c r="I15" s="4" t="n"/>
    </row>
    <row r="16">
      <c r="A16" s="4" t="n"/>
      <c r="B16" s="8" t="n"/>
      <c r="C16" s="4" t="n"/>
      <c r="D16" s="4" t="n"/>
      <c r="E16" s="4" t="n"/>
      <c r="F16" s="4" t="n"/>
      <c r="G16" s="6" t="n"/>
      <c r="H16" s="10">
        <f>IF(OR(A16="",B16="",C16="",E16=""),"",IFERROR(IF(VLOOKUP(D16,Units!$A:$C,2,FALSE)&lt;&gt;VLOOKUP(F16,Units!$A:$C,2,FALSE),"Unit mismatch",B16/(C16*VLOOKUP(D16,Units!$A:$C,3,FALSE))*E16*VLOOKUP(F16,Units!$A:$C,3,FALSE)/(1-N(G16))),"Check units"))</f>
        <v/>
      </c>
      <c r="I16" s="4" t="n"/>
    </row>
    <row r="17">
      <c r="A17" s="4" t="n"/>
      <c r="B17" s="8" t="n"/>
      <c r="C17" s="4" t="n"/>
      <c r="D17" s="4" t="n"/>
      <c r="E17" s="4" t="n"/>
      <c r="F17" s="4" t="n"/>
      <c r="G17" s="6" t="n"/>
      <c r="H17" s="10">
        <f>IF(OR(A17="",B17="",C17="",E17=""),"",IFERROR(IF(VLOOKUP(D17,Units!$A:$C,2,FALSE)&lt;&gt;VLOOKUP(F17,Units!$A:$C,2,FALSE),"Unit mismatch",B17/(C17*VLOOKUP(D17,Units!$A:$C,3,FALSE))*E17*VLOOKUP(F17,Units!$A:$C,3,FALSE)/(1-N(G17))),"Check units"))</f>
        <v/>
      </c>
      <c r="I17" s="4" t="n"/>
    </row>
    <row r="18">
      <c r="A18" s="4" t="n"/>
      <c r="B18" s="8" t="n"/>
      <c r="C18" s="4" t="n"/>
      <c r="D18" s="4" t="n"/>
      <c r="E18" s="4" t="n"/>
      <c r="F18" s="4" t="n"/>
      <c r="G18" s="6" t="n"/>
      <c r="H18" s="10">
        <f>IF(OR(A18="",B18="",C18="",E18=""),"",IFERROR(IF(VLOOKUP(D18,Units!$A:$C,2,FALSE)&lt;&gt;VLOOKUP(F18,Units!$A:$C,2,FALSE),"Unit mismatch",B18/(C18*VLOOKUP(D18,Units!$A:$C,3,FALSE))*E18*VLOOKUP(F18,Units!$A:$C,3,FALSE)/(1-N(G18))),"Check units"))</f>
        <v/>
      </c>
      <c r="I18" s="4" t="n"/>
    </row>
    <row r="19">
      <c r="A19" s="4" t="n"/>
      <c r="B19" s="8" t="n"/>
      <c r="C19" s="4" t="n"/>
      <c r="D19" s="4" t="n"/>
      <c r="E19" s="4" t="n"/>
      <c r="F19" s="4" t="n"/>
      <c r="G19" s="6" t="n"/>
      <c r="H19" s="10">
        <f>IF(OR(A19="",B19="",C19="",E19=""),"",IFERROR(IF(VLOOKUP(D19,Units!$A:$C,2,FALSE)&lt;&gt;VLOOKUP(F19,Units!$A:$C,2,FALSE),"Unit mismatch",B19/(C19*VLOOKUP(D19,Units!$A:$C,3,FALSE))*E19*VLOOKUP(F19,Units!$A:$C,3,FALSE)/(1-N(G19))),"Check units"))</f>
        <v/>
      </c>
      <c r="I19" s="4" t="n"/>
    </row>
    <row r="20">
      <c r="A20" s="4" t="n"/>
      <c r="B20" s="8" t="n"/>
      <c r="C20" s="4" t="n"/>
      <c r="D20" s="4" t="n"/>
      <c r="E20" s="4" t="n"/>
      <c r="F20" s="4" t="n"/>
      <c r="G20" s="6" t="n"/>
      <c r="H20" s="10">
        <f>IF(OR(A20="",B20="",C20="",E20=""),"",IFERROR(IF(VLOOKUP(D20,Units!$A:$C,2,FALSE)&lt;&gt;VLOOKUP(F20,Units!$A:$C,2,FALSE),"Unit mismatch",B20/(C20*VLOOKUP(D20,Units!$A:$C,3,FALSE))*E20*VLOOKUP(F20,Units!$A:$C,3,FALSE)/(1-N(G20))),"Check units"))</f>
        <v/>
      </c>
      <c r="I20" s="4" t="n"/>
    </row>
    <row r="21">
      <c r="A21" s="4" t="n"/>
      <c r="B21" s="8" t="n"/>
      <c r="C21" s="4" t="n"/>
      <c r="D21" s="4" t="n"/>
      <c r="E21" s="4" t="n"/>
      <c r="F21" s="4" t="n"/>
      <c r="G21" s="6" t="n"/>
      <c r="H21" s="10">
        <f>IF(OR(A21="",B21="",C21="",E21=""),"",IFERROR(IF(VLOOKUP(D21,Units!$A:$C,2,FALSE)&lt;&gt;VLOOKUP(F21,Units!$A:$C,2,FALSE),"Unit mismatch",B21/(C21*VLOOKUP(D21,Units!$A:$C,3,FALSE))*E21*VLOOKUP(F21,Units!$A:$C,3,FALSE)/(1-N(G21))),"Check units"))</f>
        <v/>
      </c>
      <c r="I21" s="4" t="n"/>
    </row>
    <row r="22">
      <c r="A22" s="4" t="n"/>
      <c r="B22" s="8" t="n"/>
      <c r="C22" s="4" t="n"/>
      <c r="D22" s="4" t="n"/>
      <c r="E22" s="4" t="n"/>
      <c r="F22" s="4" t="n"/>
      <c r="G22" s="6" t="n"/>
      <c r="H22" s="10">
        <f>IF(OR(A22="",B22="",C22="",E22=""),"",IFERROR(IF(VLOOKUP(D22,Units!$A:$C,2,FALSE)&lt;&gt;VLOOKUP(F22,Units!$A:$C,2,FALSE),"Unit mismatch",B22/(C22*VLOOKUP(D22,Units!$A:$C,3,FALSE))*E22*VLOOKUP(F22,Units!$A:$C,3,FALSE)/(1-N(G22))),"Check units"))</f>
        <v/>
      </c>
      <c r="I22" s="4" t="n"/>
    </row>
    <row r="23">
      <c r="A23" s="4" t="n"/>
      <c r="B23" s="8" t="n"/>
      <c r="C23" s="4" t="n"/>
      <c r="D23" s="4" t="n"/>
      <c r="E23" s="4" t="n"/>
      <c r="F23" s="4" t="n"/>
      <c r="G23" s="6" t="n"/>
      <c r="H23" s="10">
        <f>IF(OR(A23="",B23="",C23="",E23=""),"",IFERROR(IF(VLOOKUP(D23,Units!$A:$C,2,FALSE)&lt;&gt;VLOOKUP(F23,Units!$A:$C,2,FALSE),"Unit mismatch",B23/(C23*VLOOKUP(D23,Units!$A:$C,3,FALSE))*E23*VLOOKUP(F23,Units!$A:$C,3,FALSE)/(1-N(G23))),"Check units"))</f>
        <v/>
      </c>
      <c r="I23" s="4" t="n"/>
    </row>
    <row r="24">
      <c r="A24" s="4" t="n"/>
      <c r="B24" s="8" t="n"/>
      <c r="C24" s="4" t="n"/>
      <c r="D24" s="4" t="n"/>
      <c r="E24" s="4" t="n"/>
      <c r="F24" s="4" t="n"/>
      <c r="G24" s="6" t="n"/>
      <c r="H24" s="10">
        <f>IF(OR(A24="",B24="",C24="",E24=""),"",IFERROR(IF(VLOOKUP(D24,Units!$A:$C,2,FALSE)&lt;&gt;VLOOKUP(F24,Units!$A:$C,2,FALSE),"Unit mismatch",B24/(C24*VLOOKUP(D24,Units!$A:$C,3,FALSE))*E24*VLOOKUP(F24,Units!$A:$C,3,FALSE)/(1-N(G24))),"Check units"))</f>
        <v/>
      </c>
      <c r="I24" s="4" t="n"/>
    </row>
    <row r="25">
      <c r="A25" s="4" t="n"/>
      <c r="B25" s="8" t="n"/>
      <c r="C25" s="4" t="n"/>
      <c r="D25" s="4" t="n"/>
      <c r="E25" s="4" t="n"/>
      <c r="F25" s="4" t="n"/>
      <c r="G25" s="6" t="n"/>
      <c r="H25" s="10">
        <f>IF(OR(A25="",B25="",C25="",E25=""),"",IFERROR(IF(VLOOKUP(D25,Units!$A:$C,2,FALSE)&lt;&gt;VLOOKUP(F25,Units!$A:$C,2,FALSE),"Unit mismatch",B25/(C25*VLOOKUP(D25,Units!$A:$C,3,FALSE))*E25*VLOOKUP(F25,Units!$A:$C,3,FALSE)/(1-N(G25))),"Check units"))</f>
        <v/>
      </c>
      <c r="I25" s="4" t="n"/>
    </row>
    <row r="26">
      <c r="A26" s="4" t="n"/>
      <c r="B26" s="8" t="n"/>
      <c r="C26" s="4" t="n"/>
      <c r="D26" s="4" t="n"/>
      <c r="E26" s="4" t="n"/>
      <c r="F26" s="4" t="n"/>
      <c r="G26" s="6" t="n"/>
      <c r="H26" s="10">
        <f>IF(OR(A26="",B26="",C26="",E26=""),"",IFERROR(IF(VLOOKUP(D26,Units!$A:$C,2,FALSE)&lt;&gt;VLOOKUP(F26,Units!$A:$C,2,FALSE),"Unit mismatch",B26/(C26*VLOOKUP(D26,Units!$A:$C,3,FALSE))*E26*VLOOKUP(F26,Units!$A:$C,3,FALSE)/(1-N(G26))),"Check units"))</f>
        <v/>
      </c>
      <c r="I26" s="4" t="n"/>
    </row>
    <row r="27">
      <c r="A27" s="4" t="n"/>
      <c r="B27" s="8" t="n"/>
      <c r="C27" s="4" t="n"/>
      <c r="D27" s="4" t="n"/>
      <c r="E27" s="4" t="n"/>
      <c r="F27" s="4" t="n"/>
      <c r="G27" s="6" t="n"/>
      <c r="H27" s="10">
        <f>IF(OR(A27="",B27="",C27="",E27=""),"",IFERROR(IF(VLOOKUP(D27,Units!$A:$C,2,FALSE)&lt;&gt;VLOOKUP(F27,Units!$A:$C,2,FALSE),"Unit mismatch",B27/(C27*VLOOKUP(D27,Units!$A:$C,3,FALSE))*E27*VLOOKUP(F27,Units!$A:$C,3,FALSE)/(1-N(G27))),"Check units"))</f>
        <v/>
      </c>
      <c r="I27" s="4" t="n"/>
    </row>
    <row r="28">
      <c r="A28" s="4" t="n"/>
      <c r="B28" s="8" t="n"/>
      <c r="C28" s="4" t="n"/>
      <c r="D28" s="4" t="n"/>
      <c r="E28" s="4" t="n"/>
      <c r="F28" s="4" t="n"/>
      <c r="G28" s="6" t="n"/>
      <c r="H28" s="10">
        <f>IF(OR(A28="",B28="",C28="",E28=""),"",IFERROR(IF(VLOOKUP(D28,Units!$A:$C,2,FALSE)&lt;&gt;VLOOKUP(F28,Units!$A:$C,2,FALSE),"Unit mismatch",B28/(C28*VLOOKUP(D28,Units!$A:$C,3,FALSE))*E28*VLOOKUP(F28,Units!$A:$C,3,FALSE)/(1-N(G28))),"Check units"))</f>
        <v/>
      </c>
      <c r="I28" s="4" t="n"/>
    </row>
    <row r="29">
      <c r="A29" s="4" t="n"/>
      <c r="B29" s="8" t="n"/>
      <c r="C29" s="4" t="n"/>
      <c r="D29" s="4" t="n"/>
      <c r="E29" s="4" t="n"/>
      <c r="F29" s="4" t="n"/>
      <c r="G29" s="6" t="n"/>
      <c r="H29" s="10">
        <f>IF(OR(A29="",B29="",C29="",E29=""),"",IFERROR(IF(VLOOKUP(D29,Units!$A:$C,2,FALSE)&lt;&gt;VLOOKUP(F29,Units!$A:$C,2,FALSE),"Unit mismatch",B29/(C29*VLOOKUP(D29,Units!$A:$C,3,FALSE))*E29*VLOOKUP(F29,Units!$A:$C,3,FALSE)/(1-N(G29))),"Check units"))</f>
        <v/>
      </c>
      <c r="I29" s="4" t="n"/>
    </row>
    <row r="30">
      <c r="A30" s="4" t="n"/>
      <c r="B30" s="8" t="n"/>
      <c r="C30" s="4" t="n"/>
      <c r="D30" s="4" t="n"/>
      <c r="E30" s="4" t="n"/>
      <c r="F30" s="4" t="n"/>
      <c r="G30" s="6" t="n"/>
      <c r="H30" s="10">
        <f>IF(OR(A30="",B30="",C30="",E30=""),"",IFERROR(IF(VLOOKUP(D30,Units!$A:$C,2,FALSE)&lt;&gt;VLOOKUP(F30,Units!$A:$C,2,FALSE),"Unit mismatch",B30/(C30*VLOOKUP(D30,Units!$A:$C,3,FALSE))*E30*VLOOKUP(F30,Units!$A:$C,3,FALSE)/(1-N(G30))),"Check units"))</f>
        <v/>
      </c>
      <c r="I30" s="4" t="n"/>
    </row>
    <row r="31">
      <c r="A31" s="4" t="n"/>
      <c r="B31" s="8" t="n"/>
      <c r="C31" s="4" t="n"/>
      <c r="D31" s="4" t="n"/>
      <c r="E31" s="4" t="n"/>
      <c r="F31" s="4" t="n"/>
      <c r="G31" s="6" t="n"/>
      <c r="H31" s="10">
        <f>IF(OR(A31="",B31="",C31="",E31=""),"",IFERROR(IF(VLOOKUP(D31,Units!$A:$C,2,FALSE)&lt;&gt;VLOOKUP(F31,Units!$A:$C,2,FALSE),"Unit mismatch",B31/(C31*VLOOKUP(D31,Units!$A:$C,3,FALSE))*E31*VLOOKUP(F31,Units!$A:$C,3,FALSE)/(1-N(G31))),"Check units"))</f>
        <v/>
      </c>
      <c r="I31" s="4" t="n"/>
    </row>
    <row r="32">
      <c r="A32" s="4" t="n"/>
      <c r="B32" s="8" t="n"/>
      <c r="C32" s="4" t="n"/>
      <c r="D32" s="4" t="n"/>
      <c r="E32" s="4" t="n"/>
      <c r="F32" s="4" t="n"/>
      <c r="G32" s="6" t="n"/>
      <c r="H32" s="10">
        <f>IF(OR(A32="",B32="",C32="",E32=""),"",IFERROR(IF(VLOOKUP(D32,Units!$A:$C,2,FALSE)&lt;&gt;VLOOKUP(F32,Units!$A:$C,2,FALSE),"Unit mismatch",B32/(C32*VLOOKUP(D32,Units!$A:$C,3,FALSE))*E32*VLOOKUP(F32,Units!$A:$C,3,FALSE)/(1-N(G32))),"Check units"))</f>
        <v/>
      </c>
      <c r="I32" s="4" t="n"/>
    </row>
    <row r="33">
      <c r="A33" s="4" t="n"/>
      <c r="B33" s="8" t="n"/>
      <c r="C33" s="4" t="n"/>
      <c r="D33" s="4" t="n"/>
      <c r="E33" s="4" t="n"/>
      <c r="F33" s="4" t="n"/>
      <c r="G33" s="6" t="n"/>
      <c r="H33" s="10">
        <f>IF(OR(A33="",B33="",C33="",E33=""),"",IFERROR(IF(VLOOKUP(D33,Units!$A:$C,2,FALSE)&lt;&gt;VLOOKUP(F33,Units!$A:$C,2,FALSE),"Unit mismatch",B33/(C33*VLOOKUP(D33,Units!$A:$C,3,FALSE))*E33*VLOOKUP(F33,Units!$A:$C,3,FALSE)/(1-N(G33))),"Check units"))</f>
        <v/>
      </c>
      <c r="I33" s="4" t="n"/>
    </row>
    <row r="34">
      <c r="A34" s="4" t="n"/>
      <c r="B34" s="8" t="n"/>
      <c r="C34" s="4" t="n"/>
      <c r="D34" s="4" t="n"/>
      <c r="E34" s="4" t="n"/>
      <c r="F34" s="4" t="n"/>
      <c r="G34" s="6" t="n"/>
      <c r="H34" s="10">
        <f>IF(OR(A34="",B34="",C34="",E34=""),"",IFERROR(IF(VLOOKUP(D34,Units!$A:$C,2,FALSE)&lt;&gt;VLOOKUP(F34,Units!$A:$C,2,FALSE),"Unit mismatch",B34/(C34*VLOOKUP(D34,Units!$A:$C,3,FALSE))*E34*VLOOKUP(F34,Units!$A:$C,3,FALSE)/(1-N(G34))),"Check units"))</f>
        <v/>
      </c>
      <c r="I34" s="4" t="n"/>
    </row>
    <row r="35">
      <c r="A35" s="4" t="n"/>
      <c r="B35" s="8" t="n"/>
      <c r="C35" s="4" t="n"/>
      <c r="D35" s="4" t="n"/>
      <c r="E35" s="4" t="n"/>
      <c r="F35" s="4" t="n"/>
      <c r="G35" s="6" t="n"/>
      <c r="H35" s="10">
        <f>IF(OR(A35="",B35="",C35="",E35=""),"",IFERROR(IF(VLOOKUP(D35,Units!$A:$C,2,FALSE)&lt;&gt;VLOOKUP(F35,Units!$A:$C,2,FALSE),"Unit mismatch",B35/(C35*VLOOKUP(D35,Units!$A:$C,3,FALSE))*E35*VLOOKUP(F35,Units!$A:$C,3,FALSE)/(1-N(G35))),"Check units"))</f>
        <v/>
      </c>
      <c r="I35" s="4" t="n"/>
    </row>
    <row r="36">
      <c r="A36" s="4" t="n"/>
      <c r="B36" s="8" t="n"/>
      <c r="C36" s="4" t="n"/>
      <c r="D36" s="4" t="n"/>
      <c r="E36" s="4" t="n"/>
      <c r="F36" s="4" t="n"/>
      <c r="G36" s="6" t="n"/>
      <c r="H36" s="10">
        <f>IF(OR(A36="",B36="",C36="",E36=""),"",IFERROR(IF(VLOOKUP(D36,Units!$A:$C,2,FALSE)&lt;&gt;VLOOKUP(F36,Units!$A:$C,2,FALSE),"Unit mismatch",B36/(C36*VLOOKUP(D36,Units!$A:$C,3,FALSE))*E36*VLOOKUP(F36,Units!$A:$C,3,FALSE)/(1-N(G36))),"Check units"))</f>
        <v/>
      </c>
      <c r="I36" s="4" t="n"/>
    </row>
    <row r="37">
      <c r="A37" s="4" t="n"/>
      <c r="B37" s="8" t="n"/>
      <c r="C37" s="4" t="n"/>
      <c r="D37" s="4" t="n"/>
      <c r="E37" s="4" t="n"/>
      <c r="F37" s="4" t="n"/>
      <c r="G37" s="6" t="n"/>
      <c r="H37" s="10">
        <f>IF(OR(A37="",B37="",C37="",E37=""),"",IFERROR(IF(VLOOKUP(D37,Units!$A:$C,2,FALSE)&lt;&gt;VLOOKUP(F37,Units!$A:$C,2,FALSE),"Unit mismatch",B37/(C37*VLOOKUP(D37,Units!$A:$C,3,FALSE))*E37*VLOOKUP(F37,Units!$A:$C,3,FALSE)/(1-N(G37))),"Check units"))</f>
        <v/>
      </c>
      <c r="I37" s="4" t="n"/>
    </row>
    <row r="38">
      <c r="A38" s="4" t="n"/>
      <c r="B38" s="8" t="n"/>
      <c r="C38" s="4" t="n"/>
      <c r="D38" s="4" t="n"/>
      <c r="E38" s="4" t="n"/>
      <c r="F38" s="4" t="n"/>
      <c r="G38" s="6" t="n"/>
      <c r="H38" s="10">
        <f>IF(OR(A38="",B38="",C38="",E38=""),"",IFERROR(IF(VLOOKUP(D38,Units!$A:$C,2,FALSE)&lt;&gt;VLOOKUP(F38,Units!$A:$C,2,FALSE),"Unit mismatch",B38/(C38*VLOOKUP(D38,Units!$A:$C,3,FALSE))*E38*VLOOKUP(F38,Units!$A:$C,3,FALSE)/(1-N(G38))),"Check units"))</f>
        <v/>
      </c>
      <c r="I38" s="4" t="n"/>
    </row>
    <row r="39">
      <c r="A39" s="4" t="n"/>
      <c r="B39" s="8" t="n"/>
      <c r="C39" s="4" t="n"/>
      <c r="D39" s="4" t="n"/>
      <c r="E39" s="4" t="n"/>
      <c r="F39" s="4" t="n"/>
      <c r="G39" s="6" t="n"/>
      <c r="H39" s="10">
        <f>IF(OR(A39="",B39="",C39="",E39=""),"",IFERROR(IF(VLOOKUP(D39,Units!$A:$C,2,FALSE)&lt;&gt;VLOOKUP(F39,Units!$A:$C,2,FALSE),"Unit mismatch",B39/(C39*VLOOKUP(D39,Units!$A:$C,3,FALSE))*E39*VLOOKUP(F39,Units!$A:$C,3,FALSE)/(1-N(G39))),"Check units"))</f>
        <v/>
      </c>
      <c r="I39" s="4" t="n"/>
    </row>
    <row r="40">
      <c r="A40" s="4" t="n"/>
      <c r="B40" s="8" t="n"/>
      <c r="C40" s="4" t="n"/>
      <c r="D40" s="4" t="n"/>
      <c r="E40" s="4" t="n"/>
      <c r="F40" s="4" t="n"/>
      <c r="G40" s="6" t="n"/>
      <c r="H40" s="10">
        <f>IF(OR(A40="",B40="",C40="",E40=""),"",IFERROR(IF(VLOOKUP(D40,Units!$A:$C,2,FALSE)&lt;&gt;VLOOKUP(F40,Units!$A:$C,2,FALSE),"Unit mismatch",B40/(C40*VLOOKUP(D40,Units!$A:$C,3,FALSE))*E40*VLOOKUP(F40,Units!$A:$C,3,FALSE)/(1-N(G40))),"Check units"))</f>
        <v/>
      </c>
      <c r="I40" s="4" t="n"/>
    </row>
  </sheetData>
  <mergeCells count="6">
    <mergeCell ref="A2:I2"/>
    <mergeCell ref="E5:G5"/>
    <mergeCell ref="E8:G8"/>
    <mergeCell ref="E4:G4"/>
    <mergeCell ref="E7:G7"/>
    <mergeCell ref="E6:G6"/>
  </mergeCells>
  <dataValidations count="1">
    <dataValidation sqref="D11 D12 D13 D14 D15 D16 D17 D18 D19 D20 D21 D22 D23 D24 D25 D26 D27 D28 D29 D30 D31 D32 D33 D34 D35 D36 D37 D38 D39 D40 F11 F12 F13 F14 F15 F16 F17 F18 F19 F20 F21 F22 F23 F24 F25 F26 F27 F28 F29 F30 F31 F32 F33 F34 F35 F36 F37 F38 F39 F40" showDropDown="0" showInputMessage="0" showErrorMessage="0" allowBlank="1" type="list">
      <formula1>=Units!$A$2:$A$17</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10" customWidth="1" min="1" max="1"/>
    <col width="10" customWidth="1" min="2" max="2"/>
    <col width="28" customWidth="1" min="3" max="3"/>
  </cols>
  <sheetData>
    <row r="1">
      <c r="A1" s="11" t="inlineStr">
        <is>
          <t>Unit</t>
        </is>
      </c>
      <c r="B1" s="11" t="inlineStr">
        <is>
          <t>Family</t>
        </is>
      </c>
      <c r="C1" s="11" t="inlineStr">
        <is>
          <t>In base unit (g, ml or each)</t>
        </is>
      </c>
    </row>
    <row r="2">
      <c r="A2" t="inlineStr">
        <is>
          <t>g</t>
        </is>
      </c>
      <c r="B2" t="inlineStr">
        <is>
          <t>weight</t>
        </is>
      </c>
      <c r="C2" t="n">
        <v>1</v>
      </c>
    </row>
    <row r="3">
      <c r="A3" t="inlineStr">
        <is>
          <t>kg</t>
        </is>
      </c>
      <c r="B3" t="inlineStr">
        <is>
          <t>weight</t>
        </is>
      </c>
      <c r="C3" t="n">
        <v>1000</v>
      </c>
    </row>
    <row r="4">
      <c r="A4" t="inlineStr">
        <is>
          <t>oz</t>
        </is>
      </c>
      <c r="B4" t="inlineStr">
        <is>
          <t>weight</t>
        </is>
      </c>
      <c r="C4" t="n">
        <v>28.3495</v>
      </c>
    </row>
    <row r="5">
      <c r="A5" t="inlineStr">
        <is>
          <t>lb</t>
        </is>
      </c>
      <c r="B5" t="inlineStr">
        <is>
          <t>weight</t>
        </is>
      </c>
      <c r="C5" t="n">
        <v>453.592</v>
      </c>
    </row>
    <row r="6">
      <c r="A6" t="inlineStr">
        <is>
          <t>ml</t>
        </is>
      </c>
      <c r="B6" t="inlineStr">
        <is>
          <t>volume</t>
        </is>
      </c>
      <c r="C6" t="n">
        <v>1</v>
      </c>
    </row>
    <row r="7">
      <c r="A7" t="inlineStr">
        <is>
          <t>l</t>
        </is>
      </c>
      <c r="B7" t="inlineStr">
        <is>
          <t>volume</t>
        </is>
      </c>
      <c r="C7" t="n">
        <v>1000</v>
      </c>
    </row>
    <row r="8">
      <c r="A8" t="inlineStr">
        <is>
          <t>tsp</t>
        </is>
      </c>
      <c r="B8" t="inlineStr">
        <is>
          <t>volume</t>
        </is>
      </c>
      <c r="C8" t="n">
        <v>4.92892</v>
      </c>
    </row>
    <row r="9">
      <c r="A9" t="inlineStr">
        <is>
          <t>tbsp</t>
        </is>
      </c>
      <c r="B9" t="inlineStr">
        <is>
          <t>volume</t>
        </is>
      </c>
      <c r="C9" t="n">
        <v>14.7868</v>
      </c>
    </row>
    <row r="10">
      <c r="A10" t="inlineStr">
        <is>
          <t>cup</t>
        </is>
      </c>
      <c r="B10" t="inlineStr">
        <is>
          <t>volume</t>
        </is>
      </c>
      <c r="C10" t="n">
        <v>240</v>
      </c>
    </row>
    <row r="11">
      <c r="A11" t="inlineStr">
        <is>
          <t>fl_oz</t>
        </is>
      </c>
      <c r="B11" t="inlineStr">
        <is>
          <t>volume</t>
        </is>
      </c>
      <c r="C11" t="n">
        <v>29.5735</v>
      </c>
    </row>
    <row r="12">
      <c r="A12" t="inlineStr">
        <is>
          <t>pint</t>
        </is>
      </c>
      <c r="B12" t="inlineStr">
        <is>
          <t>volume</t>
        </is>
      </c>
      <c r="C12" t="n">
        <v>473.176</v>
      </c>
    </row>
    <row r="13">
      <c r="A13" t="inlineStr">
        <is>
          <t>quart</t>
        </is>
      </c>
      <c r="B13" t="inlineStr">
        <is>
          <t>volume</t>
        </is>
      </c>
      <c r="C13" t="n">
        <v>946.353</v>
      </c>
    </row>
    <row r="14">
      <c r="A14" t="inlineStr">
        <is>
          <t>gallon</t>
        </is>
      </c>
      <c r="B14" t="inlineStr">
        <is>
          <t>volume</t>
        </is>
      </c>
      <c r="C14" t="n">
        <v>3785.41</v>
      </c>
    </row>
    <row r="15">
      <c r="A15" t="inlineStr">
        <is>
          <t>each</t>
        </is>
      </c>
      <c r="B15" t="inlineStr">
        <is>
          <t>count</t>
        </is>
      </c>
      <c r="C15" t="n">
        <v>1</v>
      </c>
    </row>
    <row r="16">
      <c r="A16" t="inlineStr">
        <is>
          <t>piece</t>
        </is>
      </c>
      <c r="B16" t="inlineStr">
        <is>
          <t>count</t>
        </is>
      </c>
      <c r="C16" t="n">
        <v>1</v>
      </c>
    </row>
    <row r="17">
      <c r="A17" t="inlineStr">
        <is>
          <t>dozen</t>
        </is>
      </c>
      <c r="B17" t="inlineStr">
        <is>
          <t>count</t>
        </is>
      </c>
      <c r="C17" t="n">
        <v>12</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2026-11-03T04:52:05Z</dcterms:created>
  <dcterms:modified xmlns:dcterms="http://purl.org/dc/terms/" xmlns:xsi="http://www.w3.org/2001/XMLSchema-instance" xsi:type="dcterms:W3CDTF">2026-11-03T04:52:05Z</dcterms:modified>
</cp:coreProperties>
</file>